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1880" windowHeight="6075" activeTab="0"/>
  </bookViews>
  <sheets>
    <sheet name="5493358" sheetId="1" r:id="rId1"/>
  </sheets>
  <definedNames>
    <definedName name="_xlnm.Print_Area" localSheetId="0">'5493358'!$A$1:$M$40</definedName>
  </definedNames>
  <calcPr fullCalcOnLoad="1"/>
</workbook>
</file>

<file path=xl/sharedStrings.xml><?xml version="1.0" encoding="utf-8"?>
<sst xmlns="http://schemas.openxmlformats.org/spreadsheetml/2006/main" count="105" uniqueCount="86">
  <si>
    <t>热流道(热喷嘴）</t>
  </si>
  <si>
    <t xml:space="preserve">  </t>
  </si>
  <si>
    <t>报价人：</t>
  </si>
  <si>
    <t>审核：</t>
  </si>
  <si>
    <t>批准：</t>
  </si>
  <si>
    <r>
      <t xml:space="preserve">  </t>
    </r>
    <r>
      <rPr>
        <sz val="11"/>
        <rFont val="宋体"/>
        <family val="0"/>
      </rPr>
      <t>收件人：</t>
    </r>
  </si>
  <si>
    <t>模具、设备、工装制造报价单</t>
  </si>
  <si>
    <t xml:space="preserve">单位：                          </t>
  </si>
  <si>
    <t>序号</t>
  </si>
  <si>
    <t>项目</t>
  </si>
  <si>
    <t>金额/元</t>
  </si>
  <si>
    <t>备注</t>
  </si>
  <si>
    <t>零件号</t>
  </si>
  <si>
    <t>原材料</t>
  </si>
  <si>
    <t>模架</t>
  </si>
  <si>
    <t>零件名称</t>
  </si>
  <si>
    <t>X</t>
  </si>
  <si>
    <t>前模仁</t>
  </si>
  <si>
    <t>零件材料</t>
  </si>
  <si>
    <t>后模仁</t>
  </si>
  <si>
    <t>模穴数</t>
  </si>
  <si>
    <r>
      <t xml:space="preserve">  </t>
    </r>
    <r>
      <rPr>
        <sz val="11"/>
        <rFont val="宋体"/>
        <family val="0"/>
      </rPr>
      <t>穴</t>
    </r>
  </si>
  <si>
    <t>滑块、斜顶等</t>
  </si>
  <si>
    <t>模具寿命</t>
  </si>
  <si>
    <t>万次</t>
  </si>
  <si>
    <t>辅助材料</t>
  </si>
  <si>
    <t>电极铜、石墨</t>
  </si>
  <si>
    <t>模具重量</t>
  </si>
  <si>
    <t>KG</t>
  </si>
  <si>
    <t>标准件</t>
  </si>
  <si>
    <t>顶杆、弹簧</t>
  </si>
  <si>
    <t>做模周期</t>
  </si>
  <si>
    <r>
      <t xml:space="preserve"> </t>
    </r>
    <r>
      <rPr>
        <sz val="11"/>
        <rFont val="宋体"/>
        <family val="0"/>
      </rPr>
      <t>天</t>
    </r>
  </si>
  <si>
    <t>油缸、螺丝等</t>
  </si>
  <si>
    <t>产品尺寸：</t>
  </si>
  <si>
    <r>
      <t>热流道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热喷嘴）</t>
    </r>
  </si>
  <si>
    <t>流道板</t>
  </si>
  <si>
    <t>特殊费用（热处理）</t>
  </si>
  <si>
    <t>元/KG</t>
  </si>
  <si>
    <t>皮纹</t>
  </si>
  <si>
    <t>粗（细）</t>
  </si>
  <si>
    <t>立体</t>
  </si>
  <si>
    <t>试模</t>
  </si>
  <si>
    <r>
      <t xml:space="preserve">      </t>
    </r>
    <r>
      <rPr>
        <sz val="11"/>
        <rFont val="宋体"/>
        <family val="0"/>
      </rPr>
      <t>（吨）</t>
    </r>
  </si>
  <si>
    <t>运费</t>
  </si>
  <si>
    <t>国内</t>
  </si>
  <si>
    <t>国外</t>
  </si>
  <si>
    <t>加工费</t>
  </si>
  <si>
    <t>一般机床</t>
  </si>
  <si>
    <r>
      <t>CNC</t>
    </r>
    <r>
      <rPr>
        <sz val="11"/>
        <rFont val="宋体"/>
        <family val="0"/>
      </rPr>
      <t>加工</t>
    </r>
  </si>
  <si>
    <t>电极加工</t>
  </si>
  <si>
    <r>
      <t>EDM</t>
    </r>
    <r>
      <rPr>
        <sz val="11"/>
        <rFont val="宋体"/>
        <family val="0"/>
      </rPr>
      <t>电火花</t>
    </r>
  </si>
  <si>
    <r>
      <t>WEDM</t>
    </r>
    <r>
      <rPr>
        <sz val="11"/>
        <rFont val="宋体"/>
        <family val="0"/>
      </rPr>
      <t>线切割</t>
    </r>
  </si>
  <si>
    <t>抛光</t>
  </si>
  <si>
    <t>钳工</t>
  </si>
  <si>
    <t>设计</t>
  </si>
  <si>
    <t>扫描测绘</t>
  </si>
  <si>
    <r>
      <t>结构设计（</t>
    </r>
    <r>
      <rPr>
        <sz val="9"/>
        <rFont val="Times New Roman"/>
        <family val="1"/>
      </rPr>
      <t>CAD</t>
    </r>
    <r>
      <rPr>
        <sz val="9"/>
        <rFont val="宋体"/>
        <family val="0"/>
      </rPr>
      <t>）</t>
    </r>
  </si>
  <si>
    <r>
      <t>CAE</t>
    </r>
    <r>
      <rPr>
        <sz val="11"/>
        <rFont val="宋体"/>
        <family val="0"/>
      </rPr>
      <t>分析</t>
    </r>
  </si>
  <si>
    <t>管理费</t>
  </si>
  <si>
    <t>利润</t>
  </si>
  <si>
    <t>合计</t>
  </si>
  <si>
    <t>说明</t>
  </si>
  <si>
    <r>
      <t xml:space="preserve">                                                                                  </t>
    </r>
    <r>
      <rPr>
        <sz val="11"/>
        <rFont val="Times New Roman"/>
        <family val="1"/>
      </rPr>
      <t xml:space="preserve">                </t>
    </r>
  </si>
  <si>
    <t>前内模</t>
  </si>
  <si>
    <t>后内模</t>
  </si>
  <si>
    <t>材料</t>
  </si>
  <si>
    <t>单价</t>
  </si>
  <si>
    <t>合计</t>
  </si>
  <si>
    <t>X</t>
  </si>
  <si>
    <t>滑块</t>
  </si>
  <si>
    <t>紫铜</t>
  </si>
  <si>
    <t>模胚</t>
  </si>
  <si>
    <t>440*300*32</t>
  </si>
  <si>
    <t>718H</t>
  </si>
  <si>
    <r>
      <t>7</t>
    </r>
    <r>
      <rPr>
        <sz val="12"/>
        <rFont val="宋体"/>
        <family val="0"/>
      </rPr>
      <t>18H</t>
    </r>
  </si>
  <si>
    <t>CI8065A130B130</t>
  </si>
  <si>
    <t>LY2330001</t>
  </si>
  <si>
    <t>V-CAR正时皮带前盖</t>
  </si>
  <si>
    <t>PA66</t>
  </si>
  <si>
    <t>YUDO(2G)</t>
  </si>
  <si>
    <t xml:space="preserve"> (未计皮纹费用)</t>
  </si>
  <si>
    <t xml:space="preserve"> </t>
  </si>
  <si>
    <r>
      <t>公司地址：上海市</t>
    </r>
    <r>
      <rPr>
        <sz val="11"/>
        <rFont val="宋体"/>
        <family val="0"/>
      </rPr>
      <t>号</t>
    </r>
  </si>
  <si>
    <r>
      <t xml:space="preserve">                    </t>
    </r>
    <r>
      <rPr>
        <sz val="11"/>
        <rFont val="宋体"/>
        <family val="0"/>
      </rPr>
      <t>电话：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传真：</t>
    </r>
  </si>
  <si>
    <t>上海…..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</si>
</sst>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[Red]\(0\)"/>
    <numFmt numFmtId="197" formatCode="&quot;￥&quot;#,##0_);[Red]\(&quot;￥&quot;#,##0\)"/>
    <numFmt numFmtId="198" formatCode="&quot;￥&quot;#,##0.00_);\(&quot;￥&quot;#,##0.00\)"/>
    <numFmt numFmtId="199" formatCode="&quot;￥&quot;#,##0_);\(&quot;￥&quot;#,##0\)"/>
    <numFmt numFmtId="200" formatCode="0_ "/>
  </numFmts>
  <fonts count="1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sz val="9"/>
      <name val="Times New Roman"/>
      <family val="1"/>
    </font>
    <font>
      <sz val="24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 vertical="top"/>
      <protection hidden="1"/>
    </xf>
    <xf numFmtId="0" fontId="7" fillId="0" borderId="0" xfId="0" applyFont="1" applyFill="1" applyAlignment="1" applyProtection="1">
      <alignment horizontal="center" vertical="top"/>
      <protection hidden="1"/>
    </xf>
    <xf numFmtId="0" fontId="8" fillId="0" borderId="0" xfId="0" applyFont="1" applyFill="1" applyBorder="1" applyAlignment="1" applyProtection="1">
      <alignment/>
      <protection hidden="1"/>
    </xf>
    <xf numFmtId="196" fontId="8" fillId="0" borderId="1" xfId="0" applyNumberFormat="1" applyFont="1" applyFill="1" applyBorder="1" applyAlignment="1" applyProtection="1">
      <alignment horizontal="center" vertical="center"/>
      <protection hidden="1"/>
    </xf>
    <xf numFmtId="196" fontId="8" fillId="0" borderId="2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49" fontId="8" fillId="0" borderId="1" xfId="0" applyNumberFormat="1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96" fontId="8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5" xfId="16" applyFill="1" applyBorder="1" applyAlignment="1" applyProtection="1">
      <alignment horizontal="left" vertical="center"/>
      <protection hidden="1"/>
    </xf>
    <xf numFmtId="0" fontId="0" fillId="0" borderId="6" xfId="16" applyFont="1" applyFill="1" applyBorder="1" applyAlignment="1" applyProtection="1">
      <alignment horizontal="left" vertical="center"/>
      <protection hidden="1"/>
    </xf>
    <xf numFmtId="0" fontId="0" fillId="0" borderId="6" xfId="16" applyFill="1" applyBorder="1" applyAlignment="1" applyProtection="1">
      <alignment horizontal="left" vertical="center"/>
      <protection hidden="1"/>
    </xf>
    <xf numFmtId="0" fontId="0" fillId="0" borderId="7" xfId="16" applyFill="1" applyBorder="1" applyAlignment="1" applyProtection="1">
      <alignment horizontal="left" vertical="center"/>
      <protection hidden="1"/>
    </xf>
    <xf numFmtId="0" fontId="0" fillId="0" borderId="0" xfId="16" applyFill="1" applyBorder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196" fontId="8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16" applyFont="1" applyFill="1" applyBorder="1" applyAlignment="1" applyProtection="1">
      <alignment horizontal="center" vertical="center"/>
      <protection hidden="1"/>
    </xf>
    <xf numFmtId="0" fontId="0" fillId="0" borderId="0" xfId="16" applyFont="1" applyFill="1" applyBorder="1" applyAlignment="1" applyProtection="1">
      <alignment vertical="center"/>
      <protection hidden="1"/>
    </xf>
    <xf numFmtId="0" fontId="0" fillId="0" borderId="0" xfId="16" applyFill="1" applyBorder="1" applyAlignment="1" applyProtection="1">
      <alignment vertical="center"/>
      <protection hidden="1"/>
    </xf>
    <xf numFmtId="0" fontId="11" fillId="0" borderId="0" xfId="16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3" fillId="0" borderId="0" xfId="16" applyFont="1" applyFill="1" applyBorder="1" applyAlignment="1" applyProtection="1">
      <alignment horizontal="center" vertical="center"/>
      <protection hidden="1"/>
    </xf>
    <xf numFmtId="0" fontId="0" fillId="0" borderId="0" xfId="16" applyFill="1" applyBorder="1" applyAlignment="1" applyProtection="1">
      <alignment horizontal="center" vertical="center"/>
      <protection hidden="1"/>
    </xf>
    <xf numFmtId="200" fontId="0" fillId="0" borderId="0" xfId="16" applyNumberFormat="1" applyFill="1" applyBorder="1" applyAlignment="1" applyProtection="1">
      <alignment horizontal="center" vertical="center"/>
      <protection hidden="1"/>
    </xf>
    <xf numFmtId="196" fontId="0" fillId="0" borderId="0" xfId="16" applyNumberFormat="1" applyFill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horizontal="right" vertical="center"/>
      <protection hidden="1"/>
    </xf>
    <xf numFmtId="0" fontId="8" fillId="0" borderId="4" xfId="0" applyFont="1" applyFill="1" applyBorder="1" applyAlignment="1" applyProtection="1">
      <alignment horizontal="left" vertical="center"/>
      <protection hidden="1"/>
    </xf>
    <xf numFmtId="200" fontId="8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4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right" vertical="center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6" fontId="8" fillId="0" borderId="0" xfId="0" applyNumberFormat="1" applyFont="1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196" fontId="8" fillId="0" borderId="2" xfId="0" applyNumberFormat="1" applyFont="1" applyFill="1" applyBorder="1" applyAlignment="1" applyProtection="1">
      <alignment horizontal="center" vertical="center"/>
      <protection hidden="1"/>
    </xf>
    <xf numFmtId="196" fontId="8" fillId="0" borderId="4" xfId="0" applyNumberFormat="1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/>
      <protection hidden="1"/>
    </xf>
    <xf numFmtId="196" fontId="8" fillId="0" borderId="1" xfId="0" applyNumberFormat="1" applyFont="1" applyFill="1" applyBorder="1" applyAlignment="1" applyProtection="1">
      <alignment horizontal="center" vertical="center"/>
      <protection hidden="1"/>
    </xf>
    <xf numFmtId="196" fontId="8" fillId="0" borderId="14" xfId="0" applyNumberFormat="1" applyFont="1" applyFill="1" applyBorder="1" applyAlignment="1" applyProtection="1">
      <alignment horizontal="center" vertical="center"/>
      <protection hidden="1"/>
    </xf>
    <xf numFmtId="196" fontId="8" fillId="0" borderId="11" xfId="0" applyNumberFormat="1" applyFont="1" applyFill="1" applyBorder="1" applyAlignment="1" applyProtection="1">
      <alignment horizontal="center" vertical="center"/>
      <protection hidden="1"/>
    </xf>
    <xf numFmtId="196" fontId="8" fillId="0" borderId="16" xfId="0" applyNumberFormat="1" applyFont="1" applyFill="1" applyBorder="1" applyAlignment="1" applyProtection="1">
      <alignment horizontal="center" vertical="center"/>
      <protection hidden="1"/>
    </xf>
    <xf numFmtId="196" fontId="8" fillId="0" borderId="9" xfId="0" applyNumberFormat="1" applyFont="1" applyFill="1" applyBorder="1" applyAlignment="1" applyProtection="1">
      <alignment horizontal="center" vertical="center"/>
      <protection hidden="1"/>
    </xf>
    <xf numFmtId="196" fontId="8" fillId="0" borderId="10" xfId="0" applyNumberFormat="1" applyFont="1" applyFill="1" applyBorder="1" applyAlignment="1" applyProtection="1">
      <alignment horizontal="center" vertical="center"/>
      <protection hidden="1"/>
    </xf>
    <xf numFmtId="196" fontId="8" fillId="0" borderId="8" xfId="0" applyNumberFormat="1" applyFont="1" applyFill="1" applyBorder="1" applyAlignment="1" applyProtection="1">
      <alignment horizontal="center" vertical="center"/>
      <protection hidden="1"/>
    </xf>
    <xf numFmtId="196" fontId="8" fillId="0" borderId="17" xfId="0" applyNumberFormat="1" applyFont="1" applyFill="1" applyBorder="1" applyAlignment="1" applyProtection="1">
      <alignment horizontal="center" vertical="center"/>
      <protection hidden="1"/>
    </xf>
    <xf numFmtId="196" fontId="8" fillId="0" borderId="18" xfId="0" applyNumberFormat="1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left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15" fillId="0" borderId="16" xfId="0" applyFont="1" applyFill="1" applyBorder="1" applyAlignment="1" applyProtection="1">
      <alignment horizontal="right" vertical="center"/>
      <protection hidden="1"/>
    </xf>
    <xf numFmtId="0" fontId="15" fillId="0" borderId="9" xfId="0" applyFont="1" applyFill="1" applyBorder="1" applyAlignment="1" applyProtection="1">
      <alignment horizontal="right" vertical="center"/>
      <protection hidden="1"/>
    </xf>
    <xf numFmtId="0" fontId="15" fillId="0" borderId="8" xfId="0" applyFont="1" applyFill="1" applyBorder="1" applyAlignment="1" applyProtection="1">
      <alignment horizontal="right" vertical="center"/>
      <protection hidden="1"/>
    </xf>
    <xf numFmtId="0" fontId="15" fillId="0" borderId="17" xfId="0" applyFont="1" applyFill="1" applyBorder="1" applyAlignment="1" applyProtection="1">
      <alignment horizontal="right" vertical="center"/>
      <protection hidden="1"/>
    </xf>
    <xf numFmtId="196" fontId="8" fillId="0" borderId="1" xfId="0" applyNumberFormat="1" applyFont="1" applyFill="1" applyBorder="1" applyAlignment="1" applyProtection="1">
      <alignment horizontal="right" vertical="center"/>
      <protection hidden="1"/>
    </xf>
    <xf numFmtId="196" fontId="8" fillId="0" borderId="2" xfId="0" applyNumberFormat="1" applyFont="1" applyFill="1" applyBorder="1" applyAlignment="1" applyProtection="1">
      <alignment horizontal="right" vertical="center"/>
      <protection hidden="1"/>
    </xf>
    <xf numFmtId="196" fontId="8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196" fontId="8" fillId="0" borderId="1" xfId="0" applyNumberFormat="1" applyFont="1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4" xfId="0" applyFill="1" applyBorder="1" applyAlignment="1" applyProtection="1">
      <alignment/>
      <protection hidden="1"/>
    </xf>
    <xf numFmtId="197" fontId="8" fillId="0" borderId="1" xfId="0" applyNumberFormat="1" applyFont="1" applyFill="1" applyBorder="1" applyAlignment="1" applyProtection="1">
      <alignment horizontal="center" vertical="center"/>
      <protection hidden="1"/>
    </xf>
    <xf numFmtId="197" fontId="8" fillId="0" borderId="2" xfId="0" applyNumberFormat="1" applyFont="1" applyFill="1" applyBorder="1" applyAlignment="1" applyProtection="1">
      <alignment horizontal="center" vertical="center"/>
      <protection hidden="1"/>
    </xf>
    <xf numFmtId="197" fontId="8" fillId="0" borderId="4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 vertical="top"/>
      <protection hidden="1"/>
    </xf>
    <xf numFmtId="0" fontId="6" fillId="0" borderId="0" xfId="0" applyFont="1" applyFill="1" applyAlignment="1" applyProtection="1">
      <alignment horizontal="center" vertical="top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</cellXfs>
  <cellStyles count="9">
    <cellStyle name="Normal" xfId="0"/>
    <cellStyle name="Percent" xfId="15"/>
    <cellStyle name="常规_Book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0</xdr:rowOff>
    </xdr:from>
    <xdr:to>
      <xdr:col>2</xdr:col>
      <xdr:colOff>371475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66725" y="10096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504825</xdr:colOff>
      <xdr:row>37</xdr:row>
      <xdr:rowOff>0</xdr:rowOff>
    </xdr:from>
    <xdr:to>
      <xdr:col>12</xdr:col>
      <xdr:colOff>190500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5276850" y="83058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6</xdr:col>
      <xdr:colOff>342900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2809875" y="83058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</xdr:colOff>
      <xdr:row>37</xdr:row>
      <xdr:rowOff>0</xdr:rowOff>
    </xdr:from>
    <xdr:to>
      <xdr:col>2</xdr:col>
      <xdr:colOff>933450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1143000" y="83058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5.375" style="2" customWidth="1"/>
    <col min="2" max="2" width="9.125" style="2" customWidth="1"/>
    <col min="3" max="3" width="14.00390625" style="2" customWidth="1"/>
    <col min="4" max="4" width="7.875" style="2" customWidth="1"/>
    <col min="5" max="5" width="6.25390625" style="2" customWidth="1"/>
    <col min="6" max="6" width="1.875" style="2" customWidth="1"/>
    <col min="7" max="7" width="4.875" style="2" customWidth="1"/>
    <col min="8" max="8" width="2.75390625" style="2" customWidth="1"/>
    <col min="9" max="9" width="4.75390625" style="2" customWidth="1"/>
    <col min="10" max="10" width="5.75390625" style="2" customWidth="1"/>
    <col min="11" max="11" width="9.125" style="2" customWidth="1"/>
    <col min="12" max="12" width="8.375" style="2" customWidth="1"/>
    <col min="13" max="13" width="5.25390625" style="2" customWidth="1"/>
    <col min="14" max="14" width="1.00390625" style="2" customWidth="1"/>
    <col min="15" max="15" width="3.625" style="2" customWidth="1"/>
    <col min="16" max="16" width="5.875" style="2" customWidth="1"/>
    <col min="17" max="17" width="5.375" style="2" customWidth="1"/>
    <col min="18" max="18" width="6.125" style="2" customWidth="1"/>
    <col min="19" max="19" width="4.50390625" style="2" customWidth="1"/>
    <col min="20" max="20" width="6.25390625" style="2" customWidth="1"/>
    <col min="21" max="21" width="5.875" style="2" customWidth="1"/>
    <col min="22" max="22" width="4.625" style="2" customWidth="1"/>
    <col min="23" max="23" width="5.625" style="2" customWidth="1"/>
    <col min="24" max="24" width="5.75390625" style="2" customWidth="1"/>
    <col min="25" max="25" width="6.75390625" style="2" customWidth="1"/>
    <col min="26" max="16384" width="9.00390625" style="2" customWidth="1"/>
  </cols>
  <sheetData>
    <row r="1" spans="1:14" ht="27" customHeight="1">
      <c r="A1" s="131" t="s">
        <v>82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"/>
    </row>
    <row r="2" spans="1:14" ht="11.25" customHeight="1">
      <c r="A2" s="3"/>
      <c r="B2" s="3"/>
      <c r="C2" s="3"/>
      <c r="D2" s="3"/>
      <c r="E2" s="134"/>
      <c r="F2" s="134"/>
      <c r="G2" s="134"/>
      <c r="H2" s="134"/>
      <c r="I2" s="134"/>
      <c r="J2" s="134"/>
      <c r="K2" s="133"/>
      <c r="L2" s="133"/>
      <c r="M2" s="133"/>
      <c r="N2" s="4"/>
    </row>
    <row r="3" spans="1:14" ht="27" customHeight="1">
      <c r="A3" s="132" t="s">
        <v>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5"/>
    </row>
    <row r="4" spans="1:21" ht="14.25" customHeight="1">
      <c r="A4" s="9" t="s">
        <v>7</v>
      </c>
      <c r="B4" s="9" t="s">
        <v>85</v>
      </c>
      <c r="C4" s="10"/>
      <c r="D4" s="10"/>
      <c r="E4" s="10"/>
      <c r="F4" s="10"/>
      <c r="G4" s="10"/>
      <c r="H4" s="10"/>
      <c r="I4" s="138" t="s">
        <v>5</v>
      </c>
      <c r="J4" s="138"/>
      <c r="K4" s="10"/>
      <c r="L4" s="10"/>
      <c r="M4" s="10"/>
      <c r="N4" s="12"/>
      <c r="O4" s="13"/>
      <c r="P4" s="13"/>
      <c r="Q4" s="13"/>
      <c r="R4" s="13"/>
      <c r="S4" s="13"/>
      <c r="T4" s="13"/>
      <c r="U4" s="13"/>
    </row>
    <row r="5" spans="1:21" ht="12" customHeight="1">
      <c r="A5" s="14"/>
      <c r="B5" s="14"/>
      <c r="C5" s="14"/>
      <c r="D5" s="14"/>
      <c r="E5" s="97"/>
      <c r="F5" s="97"/>
      <c r="G5" s="97"/>
      <c r="H5" s="97"/>
      <c r="I5" s="97"/>
      <c r="J5" s="6"/>
      <c r="K5" s="14"/>
      <c r="L5" s="94"/>
      <c r="M5" s="94"/>
      <c r="N5" s="14"/>
      <c r="O5" s="13"/>
      <c r="P5" s="13"/>
      <c r="Q5" s="13"/>
      <c r="R5" s="13"/>
      <c r="S5" s="13"/>
      <c r="T5" s="13"/>
      <c r="U5" s="13"/>
    </row>
    <row r="6" spans="1:21" s="22" customFormat="1" ht="20.25" customHeight="1" thickBot="1">
      <c r="A6" s="15" t="s">
        <v>8</v>
      </c>
      <c r="B6" s="15" t="s">
        <v>9</v>
      </c>
      <c r="C6" s="15"/>
      <c r="D6" s="15" t="s">
        <v>10</v>
      </c>
      <c r="E6" s="128" t="s">
        <v>11</v>
      </c>
      <c r="F6" s="129"/>
      <c r="G6" s="129"/>
      <c r="H6" s="129"/>
      <c r="I6" s="129"/>
      <c r="J6" s="87"/>
      <c r="K6" s="15" t="s">
        <v>12</v>
      </c>
      <c r="L6" s="17" t="s">
        <v>77</v>
      </c>
      <c r="M6" s="18"/>
      <c r="N6" s="19"/>
      <c r="O6" s="20"/>
      <c r="P6" s="21"/>
      <c r="Q6" s="20"/>
      <c r="R6" s="20"/>
      <c r="S6" s="20"/>
      <c r="T6" s="20"/>
      <c r="U6" s="20"/>
    </row>
    <row r="7" spans="1:25" s="22" customFormat="1" ht="22.5" customHeight="1" thickBot="1">
      <c r="A7" s="89">
        <v>1</v>
      </c>
      <c r="B7" s="89" t="s">
        <v>13</v>
      </c>
      <c r="C7" s="15" t="s">
        <v>14</v>
      </c>
      <c r="D7" s="7">
        <v>19800</v>
      </c>
      <c r="E7" s="98" t="s">
        <v>76</v>
      </c>
      <c r="F7" s="85"/>
      <c r="G7" s="85"/>
      <c r="H7" s="85"/>
      <c r="I7" s="85"/>
      <c r="J7" s="86"/>
      <c r="K7" s="15" t="s">
        <v>15</v>
      </c>
      <c r="L7" s="95" t="s">
        <v>78</v>
      </c>
      <c r="M7" s="96"/>
      <c r="N7" s="19"/>
      <c r="O7" s="20"/>
      <c r="P7" s="24">
        <v>230</v>
      </c>
      <c r="Q7" s="25" t="s">
        <v>16</v>
      </c>
      <c r="R7" s="26">
        <v>250</v>
      </c>
      <c r="S7" s="25" t="s">
        <v>16</v>
      </c>
      <c r="T7" s="27">
        <v>290</v>
      </c>
      <c r="U7" s="28"/>
      <c r="V7" s="28"/>
      <c r="W7" s="28"/>
      <c r="X7" s="28"/>
      <c r="Y7" s="28"/>
    </row>
    <row r="8" spans="1:25" s="22" customFormat="1" ht="19.5" customHeight="1">
      <c r="A8" s="135"/>
      <c r="B8" s="135"/>
      <c r="C8" s="15" t="s">
        <v>17</v>
      </c>
      <c r="D8" s="7">
        <v>7800</v>
      </c>
      <c r="E8" s="7">
        <v>550</v>
      </c>
      <c r="F8" s="8" t="s">
        <v>16</v>
      </c>
      <c r="G8" s="8">
        <v>400</v>
      </c>
      <c r="H8" s="8" t="s">
        <v>16</v>
      </c>
      <c r="I8" s="8">
        <v>80</v>
      </c>
      <c r="J8" s="30" t="s">
        <v>74</v>
      </c>
      <c r="K8" s="15" t="s">
        <v>18</v>
      </c>
      <c r="L8" s="95" t="s">
        <v>79</v>
      </c>
      <c r="M8" s="96"/>
      <c r="N8" s="19"/>
      <c r="O8" s="20"/>
      <c r="P8" s="31"/>
      <c r="Q8" s="32"/>
      <c r="R8" s="33"/>
      <c r="S8" s="33"/>
      <c r="T8" s="33"/>
      <c r="U8" s="33"/>
      <c r="V8" s="31"/>
      <c r="W8" s="34"/>
      <c r="X8" s="34"/>
      <c r="Y8" s="31"/>
    </row>
    <row r="9" spans="1:25" s="22" customFormat="1" ht="17.25" customHeight="1">
      <c r="A9" s="135"/>
      <c r="B9" s="135"/>
      <c r="C9" s="15" t="s">
        <v>19</v>
      </c>
      <c r="D9" s="7">
        <v>7800</v>
      </c>
      <c r="E9" s="7">
        <v>550</v>
      </c>
      <c r="F9" s="8" t="s">
        <v>16</v>
      </c>
      <c r="G9" s="8">
        <v>400</v>
      </c>
      <c r="H9" s="8" t="s">
        <v>16</v>
      </c>
      <c r="I9" s="8">
        <v>80</v>
      </c>
      <c r="J9" s="30" t="s">
        <v>74</v>
      </c>
      <c r="K9" s="15" t="s">
        <v>20</v>
      </c>
      <c r="L9" s="35">
        <v>1</v>
      </c>
      <c r="M9" s="36" t="s">
        <v>21</v>
      </c>
      <c r="N9" s="37"/>
      <c r="O9" s="20"/>
      <c r="P9" s="40"/>
      <c r="Q9" s="41"/>
      <c r="R9" s="31"/>
      <c r="S9" s="41"/>
      <c r="T9" s="31"/>
      <c r="U9" s="41"/>
      <c r="V9" s="41"/>
      <c r="W9" s="42"/>
      <c r="X9" s="41"/>
      <c r="Y9" s="43"/>
    </row>
    <row r="10" spans="1:25" s="22" customFormat="1" ht="16.5" customHeight="1">
      <c r="A10" s="90"/>
      <c r="B10" s="90"/>
      <c r="C10" s="15" t="s">
        <v>22</v>
      </c>
      <c r="D10" s="7">
        <v>1200</v>
      </c>
      <c r="E10" s="7"/>
      <c r="F10" s="8"/>
      <c r="G10" s="8"/>
      <c r="H10" s="8"/>
      <c r="I10" s="8"/>
      <c r="J10" s="30"/>
      <c r="K10" s="15" t="s">
        <v>23</v>
      </c>
      <c r="L10" s="44">
        <v>20</v>
      </c>
      <c r="M10" s="45" t="s">
        <v>24</v>
      </c>
      <c r="N10" s="37"/>
      <c r="O10" s="20"/>
      <c r="P10" s="31"/>
      <c r="Q10" s="41"/>
      <c r="R10" s="31"/>
      <c r="S10" s="41"/>
      <c r="T10" s="31"/>
      <c r="U10" s="41"/>
      <c r="V10" s="41"/>
      <c r="W10" s="42"/>
      <c r="X10" s="41"/>
      <c r="Y10" s="43"/>
    </row>
    <row r="11" spans="1:25" s="22" customFormat="1" ht="16.5" customHeight="1">
      <c r="A11" s="15">
        <v>2</v>
      </c>
      <c r="B11" s="15" t="s">
        <v>25</v>
      </c>
      <c r="C11" s="15" t="s">
        <v>26</v>
      </c>
      <c r="D11" s="7">
        <v>34176</v>
      </c>
      <c r="E11" s="7">
        <v>600</v>
      </c>
      <c r="F11" s="8" t="s">
        <v>16</v>
      </c>
      <c r="G11" s="8">
        <v>400</v>
      </c>
      <c r="H11" s="8" t="s">
        <v>16</v>
      </c>
      <c r="I11" s="8">
        <v>200</v>
      </c>
      <c r="J11" s="23"/>
      <c r="K11" s="16" t="s">
        <v>27</v>
      </c>
      <c r="L11" s="46">
        <v>1838</v>
      </c>
      <c r="M11" s="47" t="s">
        <v>28</v>
      </c>
      <c r="N11" s="48"/>
      <c r="O11" s="20"/>
      <c r="P11" s="31"/>
      <c r="Q11" s="41"/>
      <c r="R11" s="41"/>
      <c r="S11" s="41"/>
      <c r="T11" s="41"/>
      <c r="U11" s="41"/>
      <c r="V11" s="41"/>
      <c r="W11" s="42"/>
      <c r="X11" s="41"/>
      <c r="Y11" s="43"/>
    </row>
    <row r="12" spans="1:25" s="22" customFormat="1" ht="16.5" customHeight="1">
      <c r="A12" s="89">
        <v>3</v>
      </c>
      <c r="B12" s="89" t="s">
        <v>29</v>
      </c>
      <c r="C12" s="15" t="s">
        <v>30</v>
      </c>
      <c r="D12" s="30">
        <v>3000</v>
      </c>
      <c r="E12" s="91"/>
      <c r="F12" s="92"/>
      <c r="G12" s="92"/>
      <c r="H12" s="92"/>
      <c r="I12" s="92"/>
      <c r="J12" s="130"/>
      <c r="K12" s="16" t="s">
        <v>31</v>
      </c>
      <c r="L12" s="49">
        <v>55</v>
      </c>
      <c r="M12" s="36" t="s">
        <v>32</v>
      </c>
      <c r="N12" s="37"/>
      <c r="O12" s="20"/>
      <c r="P12" s="41"/>
      <c r="Q12" s="41"/>
      <c r="R12" s="41"/>
      <c r="S12" s="41"/>
      <c r="T12" s="41"/>
      <c r="U12" s="41"/>
      <c r="V12" s="41"/>
      <c r="W12" s="42"/>
      <c r="X12" s="41"/>
      <c r="Y12" s="43"/>
    </row>
    <row r="13" spans="1:25" s="22" customFormat="1" ht="16.5" customHeight="1">
      <c r="A13" s="90"/>
      <c r="B13" s="90"/>
      <c r="C13" s="15" t="s">
        <v>33</v>
      </c>
      <c r="D13" s="30">
        <v>2500</v>
      </c>
      <c r="E13" s="91"/>
      <c r="F13" s="92"/>
      <c r="G13" s="92"/>
      <c r="H13" s="92"/>
      <c r="I13" s="92"/>
      <c r="J13" s="93"/>
      <c r="K13" s="16" t="s">
        <v>34</v>
      </c>
      <c r="L13" s="50" t="s">
        <v>73</v>
      </c>
      <c r="M13" s="18"/>
      <c r="N13" s="19"/>
      <c r="O13" s="20"/>
      <c r="P13" s="19"/>
      <c r="Q13" s="51"/>
      <c r="R13" s="52" t="s">
        <v>66</v>
      </c>
      <c r="S13" s="52" t="s">
        <v>67</v>
      </c>
      <c r="T13" s="53"/>
      <c r="U13" s="53"/>
      <c r="V13" s="53"/>
      <c r="W13" s="53"/>
      <c r="X13" s="53"/>
      <c r="Y13" s="51" t="s">
        <v>68</v>
      </c>
    </row>
    <row r="14" spans="1:25" s="22" customFormat="1" ht="16.5" customHeight="1">
      <c r="A14" s="89">
        <v>4</v>
      </c>
      <c r="B14" s="136" t="s">
        <v>35</v>
      </c>
      <c r="C14" s="15" t="s">
        <v>0</v>
      </c>
      <c r="D14" s="99">
        <v>45000</v>
      </c>
      <c r="E14" s="101" t="s">
        <v>80</v>
      </c>
      <c r="F14" s="102"/>
      <c r="G14" s="102"/>
      <c r="H14" s="102"/>
      <c r="I14" s="102"/>
      <c r="J14" s="103"/>
      <c r="K14" s="54"/>
      <c r="L14" s="54"/>
      <c r="M14" s="55"/>
      <c r="N14" s="19"/>
      <c r="O14" s="20"/>
      <c r="P14" s="19"/>
      <c r="Q14" s="56" t="s">
        <v>72</v>
      </c>
      <c r="R14" s="57"/>
      <c r="S14" s="58">
        <v>11</v>
      </c>
      <c r="T14" s="7">
        <v>800</v>
      </c>
      <c r="U14" s="8" t="s">
        <v>16</v>
      </c>
      <c r="V14" s="8">
        <v>650</v>
      </c>
      <c r="W14" s="8" t="s">
        <v>16</v>
      </c>
      <c r="X14" s="8">
        <v>450</v>
      </c>
      <c r="Y14" s="59">
        <f>SUM(X14)*V14*T14/1000000*7.85*S14</f>
        <v>20205.899999999998</v>
      </c>
    </row>
    <row r="15" spans="1:25" s="22" customFormat="1" ht="16.5" customHeight="1">
      <c r="A15" s="90"/>
      <c r="B15" s="137"/>
      <c r="C15" s="15" t="s">
        <v>36</v>
      </c>
      <c r="D15" s="100"/>
      <c r="E15" s="104"/>
      <c r="F15" s="105"/>
      <c r="G15" s="105"/>
      <c r="H15" s="105"/>
      <c r="I15" s="105"/>
      <c r="J15" s="106"/>
      <c r="K15" s="60"/>
      <c r="L15" s="19"/>
      <c r="M15" s="61"/>
      <c r="N15" s="19"/>
      <c r="O15" s="20"/>
      <c r="P15" s="31"/>
      <c r="Q15" s="62" t="s">
        <v>64</v>
      </c>
      <c r="R15" s="52" t="s">
        <v>75</v>
      </c>
      <c r="S15" s="63">
        <v>56</v>
      </c>
      <c r="T15" s="7">
        <v>550</v>
      </c>
      <c r="U15" s="8" t="s">
        <v>16</v>
      </c>
      <c r="V15" s="8">
        <v>400</v>
      </c>
      <c r="W15" s="8" t="s">
        <v>16</v>
      </c>
      <c r="X15" s="8">
        <v>80</v>
      </c>
      <c r="Y15" s="51">
        <f>SUM(X15)*V15*T15/1000000*7.85*S15</f>
        <v>7736.96</v>
      </c>
    </row>
    <row r="16" spans="1:25" s="22" customFormat="1" ht="16.5" customHeight="1">
      <c r="A16" s="15">
        <v>5</v>
      </c>
      <c r="B16" s="128" t="s">
        <v>37</v>
      </c>
      <c r="C16" s="87"/>
      <c r="D16" s="7">
        <f>PRODUCT(E16:I16)</f>
        <v>160</v>
      </c>
      <c r="E16" s="115">
        <v>40</v>
      </c>
      <c r="F16" s="116"/>
      <c r="G16" s="29" t="s">
        <v>28</v>
      </c>
      <c r="H16" s="119">
        <v>4</v>
      </c>
      <c r="I16" s="92"/>
      <c r="J16" s="64" t="s">
        <v>38</v>
      </c>
      <c r="K16" s="65"/>
      <c r="L16" s="19"/>
      <c r="M16" s="61"/>
      <c r="N16" s="19"/>
      <c r="O16" s="20"/>
      <c r="P16" s="31"/>
      <c r="Q16" s="62" t="s">
        <v>65</v>
      </c>
      <c r="R16" s="52" t="s">
        <v>75</v>
      </c>
      <c r="S16" s="63">
        <v>56</v>
      </c>
      <c r="T16" s="7">
        <v>550</v>
      </c>
      <c r="U16" s="8" t="s">
        <v>16</v>
      </c>
      <c r="V16" s="8">
        <v>400</v>
      </c>
      <c r="W16" s="8" t="s">
        <v>16</v>
      </c>
      <c r="X16" s="8">
        <v>80</v>
      </c>
      <c r="Y16" s="51">
        <f>SUM(X16)*V16*T16/1000000*7.85*S16</f>
        <v>7736.96</v>
      </c>
    </row>
    <row r="17" spans="1:25" s="22" customFormat="1" ht="16.5" customHeight="1">
      <c r="A17" s="89">
        <v>6</v>
      </c>
      <c r="B17" s="89" t="s">
        <v>39</v>
      </c>
      <c r="C17" s="15" t="s">
        <v>40</v>
      </c>
      <c r="D17" s="7"/>
      <c r="E17" s="119"/>
      <c r="F17" s="120"/>
      <c r="G17" s="120"/>
      <c r="H17" s="120"/>
      <c r="I17" s="120"/>
      <c r="J17" s="121"/>
      <c r="K17" s="66"/>
      <c r="L17" s="19"/>
      <c r="M17" s="61"/>
      <c r="N17" s="19"/>
      <c r="O17" s="20"/>
      <c r="P17" s="20"/>
      <c r="Q17" s="67" t="s">
        <v>70</v>
      </c>
      <c r="R17" s="63"/>
      <c r="S17" s="63">
        <v>14</v>
      </c>
      <c r="T17" s="68">
        <v>0</v>
      </c>
      <c r="U17" s="69" t="s">
        <v>69</v>
      </c>
      <c r="V17" s="69">
        <v>30</v>
      </c>
      <c r="W17" s="69" t="s">
        <v>69</v>
      </c>
      <c r="X17" s="70">
        <v>50</v>
      </c>
      <c r="Y17" s="51">
        <f>SUM(X17)*V17*T17/1000000*7.85*S17</f>
        <v>0</v>
      </c>
    </row>
    <row r="18" spans="1:25" s="22" customFormat="1" ht="16.5" customHeight="1">
      <c r="A18" s="90"/>
      <c r="B18" s="90"/>
      <c r="C18" s="15" t="s">
        <v>41</v>
      </c>
      <c r="D18" s="7"/>
      <c r="E18" s="117"/>
      <c r="F18" s="117"/>
      <c r="G18" s="117"/>
      <c r="H18" s="117"/>
      <c r="I18" s="117"/>
      <c r="J18" s="117"/>
      <c r="K18" s="66"/>
      <c r="L18" s="19"/>
      <c r="M18" s="61"/>
      <c r="N18" s="19"/>
      <c r="O18" s="20"/>
      <c r="P18" s="20"/>
      <c r="Q18" s="71" t="s">
        <v>71</v>
      </c>
      <c r="R18" s="52"/>
      <c r="S18" s="53">
        <v>80</v>
      </c>
      <c r="T18" s="72">
        <v>600</v>
      </c>
      <c r="U18" s="53" t="s">
        <v>69</v>
      </c>
      <c r="V18" s="53">
        <v>400</v>
      </c>
      <c r="W18" s="53" t="s">
        <v>69</v>
      </c>
      <c r="X18" s="73">
        <v>200</v>
      </c>
      <c r="Y18" s="51">
        <f>SUM(X18)*V18*T18/1000000*8.9*S18</f>
        <v>34176</v>
      </c>
    </row>
    <row r="19" spans="1:25" s="22" customFormat="1" ht="16.5" customHeight="1">
      <c r="A19" s="15">
        <v>7</v>
      </c>
      <c r="B19" s="15" t="s">
        <v>42</v>
      </c>
      <c r="C19" s="74" t="s">
        <v>43</v>
      </c>
      <c r="D19" s="7">
        <v>4500</v>
      </c>
      <c r="E19" s="117"/>
      <c r="F19" s="117"/>
      <c r="G19" s="117"/>
      <c r="H19" s="117"/>
      <c r="I19" s="117"/>
      <c r="J19" s="117"/>
      <c r="K19" s="66"/>
      <c r="L19" s="19"/>
      <c r="M19" s="61"/>
      <c r="N19" s="19"/>
      <c r="O19" s="20"/>
      <c r="P19" s="20"/>
      <c r="Q19" s="75"/>
      <c r="R19" s="76"/>
      <c r="S19" s="76"/>
      <c r="T19" s="76"/>
      <c r="U19" s="76"/>
      <c r="V19" s="76"/>
      <c r="W19" s="77"/>
      <c r="X19" s="77"/>
      <c r="Y19" s="51">
        <f>SUM(X19)*V19*T19/1000000*8.9*S19</f>
        <v>0</v>
      </c>
    </row>
    <row r="20" spans="1:25" s="22" customFormat="1" ht="16.5" customHeight="1">
      <c r="A20" s="89">
        <v>8</v>
      </c>
      <c r="B20" s="89" t="s">
        <v>44</v>
      </c>
      <c r="C20" s="15" t="s">
        <v>45</v>
      </c>
      <c r="D20" s="7">
        <v>500</v>
      </c>
      <c r="E20" s="117"/>
      <c r="F20" s="117"/>
      <c r="G20" s="117"/>
      <c r="H20" s="117"/>
      <c r="I20" s="117"/>
      <c r="J20" s="117"/>
      <c r="K20" s="66"/>
      <c r="L20" s="19"/>
      <c r="M20" s="61"/>
      <c r="N20" s="19"/>
      <c r="O20" s="20"/>
      <c r="P20" s="20"/>
      <c r="Q20" s="75"/>
      <c r="R20" s="76"/>
      <c r="S20" s="76"/>
      <c r="T20" s="76"/>
      <c r="U20" s="76"/>
      <c r="V20" s="76"/>
      <c r="W20" s="77"/>
      <c r="X20" s="77"/>
      <c r="Y20" s="51">
        <f>SUM(X20)*V20*T20/1000000*8.9*S20</f>
        <v>0</v>
      </c>
    </row>
    <row r="21" spans="1:16" s="22" customFormat="1" ht="16.5" customHeight="1">
      <c r="A21" s="90"/>
      <c r="B21" s="90"/>
      <c r="C21" s="15" t="s">
        <v>46</v>
      </c>
      <c r="D21" s="7"/>
      <c r="E21" s="117"/>
      <c r="F21" s="117"/>
      <c r="G21" s="117"/>
      <c r="H21" s="117"/>
      <c r="I21" s="117"/>
      <c r="J21" s="117"/>
      <c r="K21" s="66"/>
      <c r="L21" s="19"/>
      <c r="M21" s="61"/>
      <c r="N21" s="19"/>
      <c r="O21" s="20"/>
      <c r="P21" s="20"/>
    </row>
    <row r="22" spans="1:25" s="22" customFormat="1" ht="16.5" customHeight="1">
      <c r="A22" s="89">
        <v>9</v>
      </c>
      <c r="B22" s="89" t="s">
        <v>47</v>
      </c>
      <c r="C22" s="15" t="s">
        <v>48</v>
      </c>
      <c r="D22" s="7">
        <v>12000</v>
      </c>
      <c r="E22" s="117"/>
      <c r="F22" s="117"/>
      <c r="G22" s="117"/>
      <c r="H22" s="117"/>
      <c r="I22" s="117"/>
      <c r="J22" s="117"/>
      <c r="K22" s="66"/>
      <c r="L22" s="19"/>
      <c r="M22" s="61"/>
      <c r="N22" s="19"/>
      <c r="O22" s="20"/>
      <c r="P22" s="20"/>
      <c r="Q22" s="75"/>
      <c r="R22" s="76"/>
      <c r="S22" s="76"/>
      <c r="T22" s="76"/>
      <c r="U22" s="76"/>
      <c r="V22" s="76"/>
      <c r="W22" s="77"/>
      <c r="X22" s="77"/>
      <c r="Y22" s="77"/>
    </row>
    <row r="23" spans="1:25" s="22" customFormat="1" ht="16.5" customHeight="1">
      <c r="A23" s="135"/>
      <c r="B23" s="135"/>
      <c r="C23" s="74" t="s">
        <v>49</v>
      </c>
      <c r="D23" s="7">
        <v>75000</v>
      </c>
      <c r="E23" s="117"/>
      <c r="F23" s="117"/>
      <c r="G23" s="117"/>
      <c r="H23" s="117"/>
      <c r="I23" s="117"/>
      <c r="J23" s="117"/>
      <c r="K23" s="66"/>
      <c r="L23" s="19"/>
      <c r="M23" s="61"/>
      <c r="N23" s="19"/>
      <c r="O23" s="20"/>
      <c r="P23" s="48"/>
      <c r="Q23" s="75"/>
      <c r="R23" s="76"/>
      <c r="S23" s="76"/>
      <c r="T23" s="76"/>
      <c r="U23" s="76"/>
      <c r="V23" s="76"/>
      <c r="W23" s="77"/>
      <c r="X23" s="77"/>
      <c r="Y23" s="77"/>
    </row>
    <row r="24" spans="1:25" s="22" customFormat="1" ht="16.5" customHeight="1">
      <c r="A24" s="135"/>
      <c r="B24" s="135"/>
      <c r="C24" s="15" t="s">
        <v>50</v>
      </c>
      <c r="D24" s="7">
        <v>18000</v>
      </c>
      <c r="E24" s="117"/>
      <c r="F24" s="117"/>
      <c r="G24" s="117"/>
      <c r="H24" s="117"/>
      <c r="I24" s="117"/>
      <c r="J24" s="117"/>
      <c r="K24" s="66"/>
      <c r="L24" s="19"/>
      <c r="M24" s="61"/>
      <c r="N24" s="19"/>
      <c r="O24" s="20"/>
      <c r="P24" s="48"/>
      <c r="Q24" s="75"/>
      <c r="R24" s="76"/>
      <c r="S24" s="76"/>
      <c r="T24" s="76"/>
      <c r="U24" s="76"/>
      <c r="V24" s="76"/>
      <c r="W24" s="77"/>
      <c r="X24" s="77"/>
      <c r="Y24" s="77"/>
    </row>
    <row r="25" spans="1:21" s="22" customFormat="1" ht="16.5" customHeight="1">
      <c r="A25" s="135"/>
      <c r="B25" s="135"/>
      <c r="C25" s="74" t="s">
        <v>51</v>
      </c>
      <c r="D25" s="7">
        <v>12000</v>
      </c>
      <c r="E25" s="117"/>
      <c r="F25" s="117"/>
      <c r="G25" s="117"/>
      <c r="H25" s="117"/>
      <c r="I25" s="117"/>
      <c r="J25" s="117"/>
      <c r="K25" s="66"/>
      <c r="L25" s="19"/>
      <c r="M25" s="61"/>
      <c r="N25" s="19"/>
      <c r="O25" s="20"/>
      <c r="P25" s="20"/>
      <c r="Q25" s="20"/>
      <c r="R25" s="20"/>
      <c r="S25" s="20"/>
      <c r="T25" s="20"/>
      <c r="U25" s="20"/>
    </row>
    <row r="26" spans="1:21" s="22" customFormat="1" ht="16.5" customHeight="1">
      <c r="A26" s="135"/>
      <c r="B26" s="135"/>
      <c r="C26" s="74" t="s">
        <v>52</v>
      </c>
      <c r="D26" s="7">
        <v>3000</v>
      </c>
      <c r="E26" s="117"/>
      <c r="F26" s="117"/>
      <c r="G26" s="117"/>
      <c r="H26" s="117"/>
      <c r="I26" s="117"/>
      <c r="J26" s="117"/>
      <c r="K26" s="66"/>
      <c r="L26" s="19"/>
      <c r="M26" s="61"/>
      <c r="N26" s="19"/>
      <c r="O26" s="20"/>
      <c r="P26" s="20"/>
      <c r="Q26" s="20"/>
      <c r="R26" s="20"/>
      <c r="S26" s="20"/>
      <c r="T26" s="20"/>
      <c r="U26" s="20"/>
    </row>
    <row r="27" spans="1:21" s="22" customFormat="1" ht="16.5" customHeight="1">
      <c r="A27" s="135"/>
      <c r="B27" s="135"/>
      <c r="C27" s="15" t="s">
        <v>53</v>
      </c>
      <c r="D27" s="7">
        <v>4500</v>
      </c>
      <c r="E27" s="117"/>
      <c r="F27" s="117"/>
      <c r="G27" s="117"/>
      <c r="H27" s="117"/>
      <c r="I27" s="117"/>
      <c r="J27" s="117"/>
      <c r="K27" s="66"/>
      <c r="L27" s="19"/>
      <c r="M27" s="61"/>
      <c r="N27" s="19"/>
      <c r="O27" s="20"/>
      <c r="P27" s="20"/>
      <c r="Q27" s="20"/>
      <c r="R27" s="20"/>
      <c r="S27" s="20"/>
      <c r="T27" s="20"/>
      <c r="U27" s="20"/>
    </row>
    <row r="28" spans="1:21" s="22" customFormat="1" ht="16.5" customHeight="1">
      <c r="A28" s="90"/>
      <c r="B28" s="90"/>
      <c r="C28" s="15" t="s">
        <v>54</v>
      </c>
      <c r="D28" s="7">
        <v>12000</v>
      </c>
      <c r="E28" s="117"/>
      <c r="F28" s="117"/>
      <c r="G28" s="117"/>
      <c r="H28" s="117"/>
      <c r="I28" s="117"/>
      <c r="J28" s="117"/>
      <c r="K28" s="107"/>
      <c r="L28" s="108"/>
      <c r="M28" s="61"/>
      <c r="N28" s="19"/>
      <c r="O28" s="20"/>
      <c r="P28" s="20"/>
      <c r="Q28" s="20"/>
      <c r="R28" s="20"/>
      <c r="S28" s="20"/>
      <c r="T28" s="20"/>
      <c r="U28" s="20"/>
    </row>
    <row r="29" spans="1:21" s="22" customFormat="1" ht="16.5" customHeight="1">
      <c r="A29" s="89">
        <v>10</v>
      </c>
      <c r="B29" s="89" t="s">
        <v>55</v>
      </c>
      <c r="C29" s="15" t="s">
        <v>56</v>
      </c>
      <c r="D29" s="7"/>
      <c r="E29" s="117"/>
      <c r="F29" s="117"/>
      <c r="G29" s="117"/>
      <c r="H29" s="117"/>
      <c r="I29" s="117"/>
      <c r="J29" s="117"/>
      <c r="K29" s="107"/>
      <c r="L29" s="108"/>
      <c r="M29" s="61"/>
      <c r="N29" s="19"/>
      <c r="O29" s="20"/>
      <c r="P29" s="20"/>
      <c r="Q29" s="20"/>
      <c r="R29" s="20"/>
      <c r="S29" s="20"/>
      <c r="T29" s="20"/>
      <c r="U29" s="20"/>
    </row>
    <row r="30" spans="1:21" s="22" customFormat="1" ht="16.5" customHeight="1">
      <c r="A30" s="135"/>
      <c r="B30" s="135"/>
      <c r="C30" s="78" t="s">
        <v>57</v>
      </c>
      <c r="D30" s="7">
        <v>6500</v>
      </c>
      <c r="E30" s="117"/>
      <c r="F30" s="117"/>
      <c r="G30" s="117"/>
      <c r="H30" s="117"/>
      <c r="I30" s="117"/>
      <c r="J30" s="117"/>
      <c r="K30" s="111"/>
      <c r="L30" s="112"/>
      <c r="M30" s="109"/>
      <c r="N30" s="19"/>
      <c r="O30" s="20"/>
      <c r="P30" s="20"/>
      <c r="Q30" s="20"/>
      <c r="R30" s="20"/>
      <c r="S30" s="20"/>
      <c r="T30" s="20"/>
      <c r="U30" s="20"/>
    </row>
    <row r="31" spans="1:21" s="22" customFormat="1" ht="16.5" customHeight="1">
      <c r="A31" s="90"/>
      <c r="B31" s="90"/>
      <c r="C31" s="74" t="s">
        <v>58</v>
      </c>
      <c r="D31" s="7"/>
      <c r="E31" s="117"/>
      <c r="F31" s="118"/>
      <c r="G31" s="118"/>
      <c r="H31" s="118"/>
      <c r="I31" s="118"/>
      <c r="J31" s="118"/>
      <c r="K31" s="113"/>
      <c r="L31" s="114"/>
      <c r="M31" s="110"/>
      <c r="N31" s="19"/>
      <c r="O31" s="20"/>
      <c r="P31" s="20"/>
      <c r="Q31" s="20"/>
      <c r="R31" s="20"/>
      <c r="S31" s="20"/>
      <c r="T31" s="20"/>
      <c r="U31" s="20"/>
    </row>
    <row r="32" spans="1:21" s="22" customFormat="1" ht="16.5" customHeight="1">
      <c r="A32" s="15">
        <v>11</v>
      </c>
      <c r="B32" s="15" t="s">
        <v>59</v>
      </c>
      <c r="C32" s="15"/>
      <c r="D32" s="7">
        <f>SUM(D7:D31)*0.05</f>
        <v>13471.800000000001</v>
      </c>
      <c r="E32" s="117"/>
      <c r="F32" s="118"/>
      <c r="G32" s="118"/>
      <c r="H32" s="118"/>
      <c r="I32" s="118"/>
      <c r="J32" s="118"/>
      <c r="K32" s="66"/>
      <c r="L32" s="19"/>
      <c r="M32" s="61"/>
      <c r="N32" s="19"/>
      <c r="O32" s="79"/>
      <c r="P32" s="20"/>
      <c r="Q32" s="20"/>
      <c r="R32" s="20"/>
      <c r="S32" s="20"/>
      <c r="T32" s="20"/>
      <c r="U32" s="20"/>
    </row>
    <row r="33" spans="1:21" s="22" customFormat="1" ht="16.5" customHeight="1">
      <c r="A33" s="15">
        <v>12</v>
      </c>
      <c r="B33" s="15" t="s">
        <v>60</v>
      </c>
      <c r="C33" s="15"/>
      <c r="D33" s="7">
        <v>28200</v>
      </c>
      <c r="E33" s="117"/>
      <c r="F33" s="118"/>
      <c r="G33" s="118"/>
      <c r="H33" s="118"/>
      <c r="I33" s="118"/>
      <c r="J33" s="118"/>
      <c r="K33" s="66"/>
      <c r="L33" s="19"/>
      <c r="M33" s="61"/>
      <c r="N33" s="19"/>
      <c r="O33" s="20"/>
      <c r="P33" s="20"/>
      <c r="Q33" s="20"/>
      <c r="R33" s="20"/>
      <c r="S33" s="20"/>
      <c r="T33" s="20"/>
      <c r="U33" s="20"/>
    </row>
    <row r="34" spans="1:21" s="22" customFormat="1" ht="16.5" customHeight="1">
      <c r="A34" s="15">
        <v>13</v>
      </c>
      <c r="B34" s="15" t="s">
        <v>61</v>
      </c>
      <c r="C34" s="15"/>
      <c r="D34" s="122">
        <f>SUM(D7:D33)</f>
        <v>311107.8</v>
      </c>
      <c r="E34" s="123"/>
      <c r="F34" s="123"/>
      <c r="G34" s="123"/>
      <c r="H34" s="123"/>
      <c r="I34" s="123"/>
      <c r="J34" s="124"/>
      <c r="K34" s="80"/>
      <c r="L34" s="81"/>
      <c r="M34" s="82"/>
      <c r="N34" s="19"/>
      <c r="O34" s="20"/>
      <c r="P34" s="20"/>
      <c r="Q34" s="20"/>
      <c r="R34" s="20"/>
      <c r="S34" s="20"/>
      <c r="T34" s="20"/>
      <c r="U34" s="20"/>
    </row>
    <row r="35" spans="1:21" s="22" customFormat="1" ht="48.75" customHeight="1">
      <c r="A35" s="15" t="s">
        <v>62</v>
      </c>
      <c r="B35" s="128" t="s">
        <v>81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87"/>
      <c r="N35" s="19"/>
      <c r="O35" s="83"/>
      <c r="P35" s="83"/>
      <c r="Q35" s="83"/>
      <c r="R35" s="83"/>
      <c r="S35" s="83"/>
      <c r="T35" s="83"/>
      <c r="U35" s="83"/>
    </row>
    <row r="36" spans="1:21" s="48" customFormat="1" ht="3.75" customHeight="1" hidden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  <c r="P36" s="20"/>
      <c r="Q36" s="20"/>
      <c r="R36" s="20"/>
      <c r="S36" s="20"/>
      <c r="T36" s="20"/>
      <c r="U36" s="20"/>
    </row>
    <row r="37" spans="1:14" s="22" customFormat="1" ht="21.75" customHeight="1">
      <c r="A37" s="39" t="s">
        <v>1</v>
      </c>
      <c r="B37" s="39" t="s">
        <v>2</v>
      </c>
      <c r="C37" s="39"/>
      <c r="D37" s="39" t="s">
        <v>3</v>
      </c>
      <c r="E37" s="127"/>
      <c r="F37" s="127"/>
      <c r="G37" s="127"/>
      <c r="H37" s="127"/>
      <c r="I37" s="127"/>
      <c r="J37" s="127"/>
      <c r="K37" s="39" t="s">
        <v>4</v>
      </c>
      <c r="L37" s="39"/>
      <c r="M37" s="11"/>
      <c r="N37" s="11"/>
    </row>
    <row r="38" spans="1:14" s="22" customFormat="1" ht="21" customHeight="1">
      <c r="A38" s="88" t="s">
        <v>63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4"/>
    </row>
    <row r="39" spans="1:14" s="22" customFormat="1" ht="14.25">
      <c r="A39" s="125" t="s">
        <v>83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38"/>
    </row>
    <row r="40" spans="1:14" s="22" customFormat="1" ht="15.75" customHeight="1">
      <c r="A40" s="126" t="s">
        <v>84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38"/>
    </row>
    <row r="41" s="22" customFormat="1" ht="14.25"/>
    <row r="42" s="22" customFormat="1" ht="14.25"/>
    <row r="43" s="22" customFormat="1" ht="14.25"/>
    <row r="44" s="22" customFormat="1" ht="14.25"/>
  </sheetData>
  <sheetProtection/>
  <mergeCells count="58">
    <mergeCell ref="B22:B28"/>
    <mergeCell ref="B14:B15"/>
    <mergeCell ref="I4:J4"/>
    <mergeCell ref="A29:A31"/>
    <mergeCell ref="B29:B31"/>
    <mergeCell ref="B16:C16"/>
    <mergeCell ref="A17:A18"/>
    <mergeCell ref="A20:A21"/>
    <mergeCell ref="A22:A28"/>
    <mergeCell ref="B20:B21"/>
    <mergeCell ref="B17:B18"/>
    <mergeCell ref="H16:I16"/>
    <mergeCell ref="A1:M1"/>
    <mergeCell ref="A3:M3"/>
    <mergeCell ref="K2:M2"/>
    <mergeCell ref="E2:J2"/>
    <mergeCell ref="A14:A15"/>
    <mergeCell ref="B7:B10"/>
    <mergeCell ref="A7:A10"/>
    <mergeCell ref="B12:B13"/>
    <mergeCell ref="A12:A13"/>
    <mergeCell ref="E13:J13"/>
    <mergeCell ref="L5:M5"/>
    <mergeCell ref="L7:M7"/>
    <mergeCell ref="L8:M8"/>
    <mergeCell ref="E5:I5"/>
    <mergeCell ref="E7:J7"/>
    <mergeCell ref="E6:J6"/>
    <mergeCell ref="E12:J12"/>
    <mergeCell ref="E23:J23"/>
    <mergeCell ref="E24:J24"/>
    <mergeCell ref="E25:J25"/>
    <mergeCell ref="E19:J19"/>
    <mergeCell ref="E20:J20"/>
    <mergeCell ref="A40:M40"/>
    <mergeCell ref="E37:J37"/>
    <mergeCell ref="B35:M35"/>
    <mergeCell ref="A38:M38"/>
    <mergeCell ref="E18:J18"/>
    <mergeCell ref="E22:J22"/>
    <mergeCell ref="D34:J34"/>
    <mergeCell ref="A39:M39"/>
    <mergeCell ref="E33:J33"/>
    <mergeCell ref="E32:J32"/>
    <mergeCell ref="E21:J21"/>
    <mergeCell ref="E28:J28"/>
    <mergeCell ref="E29:J29"/>
    <mergeCell ref="E26:J26"/>
    <mergeCell ref="D14:D15"/>
    <mergeCell ref="E14:J15"/>
    <mergeCell ref="K28:L29"/>
    <mergeCell ref="M30:M31"/>
    <mergeCell ref="K30:L31"/>
    <mergeCell ref="E16:F16"/>
    <mergeCell ref="E30:J30"/>
    <mergeCell ref="E31:J31"/>
    <mergeCell ref="E27:J27"/>
    <mergeCell ref="E17:J17"/>
  </mergeCells>
  <printOptions/>
  <pageMargins left="0.6" right="0.19" top="0.48" bottom="0.46" header="0.41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赵俊峰</cp:lastModifiedBy>
  <cp:lastPrinted>2007-06-27T07:58:24Z</cp:lastPrinted>
  <dcterms:created xsi:type="dcterms:W3CDTF">2006-12-28T07:29:53Z</dcterms:created>
  <dcterms:modified xsi:type="dcterms:W3CDTF">2008-09-22T05:35:59Z</dcterms:modified>
  <cp:category/>
  <cp:version/>
  <cp:contentType/>
  <cp:contentStatus/>
</cp:coreProperties>
</file>